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1_Abteilungen\Marketing\02_AKTIONSPLANUNG\2025\04_Saisonbroschüre_DriveUP\HW\Nutzenkalkulator\"/>
    </mc:Choice>
  </mc:AlternateContent>
  <xr:revisionPtr revIDLastSave="0" documentId="13_ncr:1_{AD76CF99-8B07-4075-9C9F-3707C0DC6A2A}" xr6:coauthVersionLast="47" xr6:coauthVersionMax="47" xr10:uidLastSave="{00000000-0000-0000-0000-000000000000}"/>
  <workbookProtection workbookAlgorithmName="SHA-512" workbookHashValue="ejfwJw+PanEW3t5kFyX/3Wge6hWkL+yIDVVaAN56dhjSxXkfsSek1xyYfPkGIJxSgxnQXPDiAgQQiDLvBozw7A==" workbookSaltValue="JSafKs+L2Ncs2AG4ny5Z9w==" workbookSpinCount="100000" lockStructure="1"/>
  <bookViews>
    <workbookView xWindow="-108" yWindow="-108" windowWidth="30936" windowHeight="16896" xr2:uid="{9609FFDD-5EE0-4069-9C88-73C79B80B6B7}"/>
  </bookViews>
  <sheets>
    <sheet name="Value calculator HPW" sheetId="1" r:id="rId1"/>
  </sheets>
  <definedNames>
    <definedName name="_xlnm.Print_Area" localSheetId="0">'Value calculator HPW'!$A$1:$G$27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9" i="1" l="1"/>
  <c r="F8" i="1" l="1"/>
  <c r="F9" i="1" s="1"/>
  <c r="F10" i="1" l="1"/>
  <c r="F11" i="1" s="1"/>
  <c r="F12" i="1" l="1"/>
  <c r="B11" i="1"/>
  <c r="B12" i="1" l="1"/>
  <c r="B14" i="1" s="1"/>
  <c r="F15" i="1" l="1"/>
  <c r="F16" i="1" l="1"/>
  <c r="F17" i="1" s="1"/>
  <c r="F21" i="1" l="1"/>
  <c r="F22" i="1" s="1"/>
  <c r="F18" i="1"/>
</calcChain>
</file>

<file path=xl/sharedStrings.xml><?xml version="1.0" encoding="utf-8"?>
<sst xmlns="http://schemas.openxmlformats.org/spreadsheetml/2006/main" count="63" uniqueCount="44">
  <si>
    <t>© Copyright WEGMANN automotive GmbH</t>
  </si>
  <si>
    <t>Euros</t>
  </si>
  <si>
    <t>Calculadora de valor de rollos de peso adhesivo HPW con Speedliner</t>
  </si>
  <si>
    <t>Datos del cliente (rellenar solo los campos grises)</t>
  </si>
  <si>
    <t>Ahorro al cambiar de barras de peso adhesivas de PE a rollos de peso adhesivos HPW con Speedliner</t>
  </si>
  <si>
    <t>Ahorro tras la deducción de costes adicionales debido al mayor precio del rollo (a partir del año 2)</t>
  </si>
  <si>
    <t>Ahorro después de la deducción de costos adicionales debido al mayor precio del rollo y del hardware (en el año 1))</t>
  </si>
  <si>
    <t>Diferencia de precio por kg</t>
  </si>
  <si>
    <t>ø Desequilibrio por rueda</t>
  </si>
  <si>
    <t>Diferencia de precio por vehículo con ø desequilibrado</t>
  </si>
  <si>
    <r>
      <t>Ahorro de tiempo al aplicar los pesos por rueda (</t>
    </r>
    <r>
      <rPr>
        <sz val="9"/>
        <color theme="1"/>
        <rFont val="Calibri"/>
        <family val="2"/>
        <scheme val="minor"/>
      </rPr>
      <t>búsqueda de herramientas/pesos y corte de pesos, etc.)</t>
    </r>
  </si>
  <si>
    <t>Precio por 100 barras - 
PE tipo 397/398/371</t>
  </si>
  <si>
    <t>Precio por kg de barras - 
PE tipo 397/398/371</t>
  </si>
  <si>
    <t>Precio por 1 rollo - 
HPW tipo 355/375/358/359</t>
  </si>
  <si>
    <t>Precio por kg de rollo - 
HPW tipo 355/375/358/359</t>
  </si>
  <si>
    <r>
      <t xml:space="preserve">Ahorro de tiempo al retirar los pesos por rueda </t>
    </r>
    <r>
      <rPr>
        <sz val="9"/>
        <color theme="1"/>
        <rFont val="Calibri"/>
        <family val="2"/>
        <scheme val="minor"/>
      </rPr>
      <t>(raspado, borrado y limpieza de 2 empalmes, etc.)</t>
    </r>
  </si>
  <si>
    <r>
      <t xml:space="preserve">Costes de personal por hora
 </t>
    </r>
    <r>
      <rPr>
        <sz val="9"/>
        <color theme="1"/>
        <rFont val="Calibri"/>
        <family val="2"/>
        <scheme val="minor"/>
      </rPr>
      <t>(incluidos otros costes laborales)</t>
    </r>
  </si>
  <si>
    <t>Horas de trabajo diarias</t>
  </si>
  <si>
    <t>Vehículos balanceados por día por elevación</t>
  </si>
  <si>
    <t>Número de elevaciones</t>
  </si>
  <si>
    <t>Días laborables semanales</t>
  </si>
  <si>
    <t>Duración de la temporada de cambio de neumáticos</t>
  </si>
  <si>
    <t>Duración del cambio de ruedas por vehículo incluido el balanceo</t>
  </si>
  <si>
    <t>Precio de una estación de trabajo Speedcut con 2 Speedcuts por elevación</t>
  </si>
  <si>
    <t>Gramos</t>
  </si>
  <si>
    <t>Segundos</t>
  </si>
  <si>
    <t>Minutos</t>
  </si>
  <si>
    <t>Horas</t>
  </si>
  <si>
    <t>Vehículos</t>
  </si>
  <si>
    <t>Ascensores</t>
  </si>
  <si>
    <t>Días</t>
  </si>
  <si>
    <t>Semanas</t>
  </si>
  <si>
    <t>Ahorro de tiempo total por vehículo</t>
  </si>
  <si>
    <t>Ahorro de costes total por vehículo</t>
  </si>
  <si>
    <t>Ahorro de costes total por día</t>
  </si>
  <si>
    <t>Ahorro de costes total por temporada</t>
  </si>
  <si>
    <t>Ahorro de costes total por año</t>
  </si>
  <si>
    <t>Ahorro total por vehículo</t>
  </si>
  <si>
    <t>Ahorro total por día</t>
  </si>
  <si>
    <t>Ahorro total por temporada</t>
  </si>
  <si>
    <t>Ahorro total por año</t>
  </si>
  <si>
    <t>Ahorro total de costes por temporada</t>
  </si>
  <si>
    <t>Ahorro total de costes por año</t>
  </si>
  <si>
    <t>*No se incluyen los ahorros en costos de limpiadores, borradores y desechos.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</si>
</sst>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9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1" xfId="0" applyNumberForma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4" fontId="0" fillId="0" borderId="2" xfId="0" applyNumberFormat="1" applyBorder="1"/>
    <xf numFmtId="4" fontId="3" fillId="0" borderId="2" xfId="0" applyNumberFormat="1" applyFont="1" applyBorder="1"/>
    <xf numFmtId="4" fontId="0" fillId="3" borderId="2" xfId="0" applyNumberFormat="1" applyFill="1" applyBorder="1" applyAlignment="1" applyProtection="1">
      <alignment vertical="top"/>
      <protection locked="0"/>
    </xf>
    <xf numFmtId="4" fontId="0" fillId="3" borderId="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1" fillId="0" borderId="0" xfId="0" applyFont="1"/>
    <xf numFmtId="0" fontId="5" fillId="0" borderId="0" xfId="0" applyFont="1"/>
    <xf numFmtId="0" fontId="0" fillId="0" borderId="5" xfId="0" applyBorder="1" applyAlignment="1">
      <alignment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393676</xdr:colOff>
      <xdr:row>2</xdr:row>
      <xdr:rowOff>53841</xdr:rowOff>
    </xdr:from>
    <xdr:to>
      <xdr:col>6</xdr:col>
      <xdr:colOff>672000</xdr:colOff>
      <xdr:row>2</xdr:row>
      <xdr:rowOff>594994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4E19B76-E5B1-471B-B051-B986DD24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26" y="434841"/>
          <a:ext cx="3011999" cy="546233"/>
        </a:xfrm>
        <a:prstGeom prst="rect">
          <a:avLst/>
        </a:prstGeom>
      </xdr:spPr>
    </xdr:pic>
    <xdr:clientData/>
  </xdr:twoCellAnchor>
  <xdr:oneCellAnchor>
    <xdr:from>
      <xdr:col>6</xdr:col>
      <xdr:colOff>352425</xdr:colOff>
      <xdr:row>19</xdr:row>
      <xdr:rowOff>271462</xdr:rowOff>
    </xdr:from>
    <xdr:ext cx="65" cy="17222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3A34DBD-A054-43C6-9399-D6D30B9EE7E1}"/>
            </a:ext>
          </a:extLst>
        </xdr:cNvPr>
        <xdr:cNvSpPr txBox="1"/>
      </xdr:nvSpPr>
      <xdr:spPr>
        <a:xfrm>
          <a:off x="7315200" y="6929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D37E5-27AE-4B7C-ABA3-A9B25E64ADAE}">
  <sheetPr>
    <pageSetUpPr fitToPage="1"/>
  </sheetPr>
  <dimension ref="A3:J27"/>
  <sheetViews>
    <sheetView showGridLines="0" tabSelected="1" zoomScaleNormal="100" workbookViewId="0">
      <selection activeCell="H4" sqref="H4"/>
    </sheetView>
  </sheetViews>
  <sheetFormatPr baseColWidth="10" defaultColWidth="11.453125" defaultRowHeight="14.5" x14ac:dyDescent="0.35"/>
  <cols>
    <col min="1" max="1" width="35" customWidth="1"/>
    <col min="2" max="2" width="6.81640625" customWidth="1"/>
    <col min="3" max="3" width="9.81640625" bestFit="1" customWidth="1"/>
    <col min="5" max="5" width="30" customWidth="1"/>
    <col min="6" max="6" width="11.26953125" bestFit="1" customWidth="1"/>
    <col min="7" max="7" width="9.81640625" bestFit="1" customWidth="1"/>
    <col min="10" max="10" width="16.453125" customWidth="1"/>
  </cols>
  <sheetData>
    <row r="3" spans="1:10" ht="50.25" customHeight="1" x14ac:dyDescent="0.55000000000000004">
      <c r="A3" s="29" t="s">
        <v>2</v>
      </c>
      <c r="B3" s="29"/>
      <c r="C3" s="29"/>
      <c r="D3" s="29"/>
    </row>
    <row r="4" spans="1:10" ht="15" customHeight="1" x14ac:dyDescent="0.35">
      <c r="A4" s="25"/>
      <c r="B4" s="25"/>
      <c r="C4" s="25"/>
      <c r="D4" s="25"/>
    </row>
    <row r="5" spans="1:10" ht="15" customHeight="1" x14ac:dyDescent="0.5">
      <c r="A5" s="26"/>
    </row>
    <row r="7" spans="1:10" ht="30" customHeight="1" x14ac:dyDescent="0.35">
      <c r="A7" s="31" t="s">
        <v>3</v>
      </c>
      <c r="B7" s="32"/>
      <c r="C7" s="32"/>
      <c r="E7" s="31" t="s">
        <v>4</v>
      </c>
      <c r="F7" s="31"/>
      <c r="G7" s="31"/>
      <c r="H7" s="27"/>
      <c r="I7" s="27"/>
      <c r="J7" s="27"/>
    </row>
    <row r="8" spans="1:10" ht="30" customHeight="1" x14ac:dyDescent="0.35">
      <c r="A8" s="4" t="s">
        <v>11</v>
      </c>
      <c r="B8" s="16">
        <v>18.579999999999998</v>
      </c>
      <c r="C8" s="2" t="s">
        <v>1</v>
      </c>
      <c r="E8" s="6" t="s">
        <v>32</v>
      </c>
      <c r="F8" s="7">
        <f>B15+B16*4</f>
        <v>365</v>
      </c>
      <c r="G8" s="10" t="s">
        <v>25</v>
      </c>
    </row>
    <row r="9" spans="1:10" ht="30" customHeight="1" x14ac:dyDescent="0.35">
      <c r="A9" s="5" t="s">
        <v>12</v>
      </c>
      <c r="B9" s="1">
        <f>B8/6</f>
        <v>3.0966666666666662</v>
      </c>
      <c r="C9" s="2" t="s">
        <v>1</v>
      </c>
      <c r="E9" s="8" t="s">
        <v>33</v>
      </c>
      <c r="F9" s="9">
        <f>B17/60/60*F8</f>
        <v>6.083333333333333</v>
      </c>
      <c r="G9" s="10" t="s">
        <v>1</v>
      </c>
    </row>
    <row r="10" spans="1:10" ht="30" customHeight="1" x14ac:dyDescent="0.35">
      <c r="A10" s="5" t="s">
        <v>13</v>
      </c>
      <c r="B10" s="17">
        <v>28.14</v>
      </c>
      <c r="C10" s="2" t="s">
        <v>1</v>
      </c>
      <c r="E10" s="8" t="s">
        <v>34</v>
      </c>
      <c r="F10" s="9">
        <f>F9*B20*B21</f>
        <v>389.33333333333331</v>
      </c>
      <c r="G10" s="10" t="s">
        <v>1</v>
      </c>
    </row>
    <row r="11" spans="1:10" ht="30" customHeight="1" x14ac:dyDescent="0.35">
      <c r="A11" s="5" t="s">
        <v>14</v>
      </c>
      <c r="B11" s="1">
        <f>B10/5</f>
        <v>5.6280000000000001</v>
      </c>
      <c r="C11" s="2" t="s">
        <v>1</v>
      </c>
      <c r="E11" s="11" t="s">
        <v>35</v>
      </c>
      <c r="F11" s="12">
        <f>F10*B23*B22</f>
        <v>11680</v>
      </c>
      <c r="G11" s="13" t="s">
        <v>1</v>
      </c>
    </row>
    <row r="12" spans="1:10" ht="30" customHeight="1" x14ac:dyDescent="0.35">
      <c r="A12" s="5" t="s">
        <v>7</v>
      </c>
      <c r="B12" s="1">
        <f>B11-B9</f>
        <v>2.5313333333333339</v>
      </c>
      <c r="C12" s="2" t="s">
        <v>1</v>
      </c>
      <c r="E12" s="11" t="s">
        <v>36</v>
      </c>
      <c r="F12" s="12">
        <f>F11*2</f>
        <v>23360</v>
      </c>
      <c r="G12" s="13" t="s">
        <v>1</v>
      </c>
    </row>
    <row r="13" spans="1:10" ht="15" customHeight="1" x14ac:dyDescent="0.35">
      <c r="A13" s="5" t="s">
        <v>8</v>
      </c>
      <c r="B13" s="18">
        <v>60</v>
      </c>
      <c r="C13" s="3" t="s">
        <v>24</v>
      </c>
    </row>
    <row r="14" spans="1:10" ht="30" customHeight="1" x14ac:dyDescent="0.35">
      <c r="A14" s="5" t="s">
        <v>9</v>
      </c>
      <c r="B14" s="1">
        <f>B12/1000*B13*4</f>
        <v>0.60752000000000006</v>
      </c>
      <c r="C14" s="2" t="s">
        <v>1</v>
      </c>
      <c r="E14" s="31" t="s">
        <v>5</v>
      </c>
      <c r="F14" s="31"/>
      <c r="G14" s="31"/>
      <c r="H14" s="24"/>
      <c r="I14" s="24"/>
      <c r="J14" s="24"/>
    </row>
    <row r="15" spans="1:10" ht="41" x14ac:dyDescent="0.35">
      <c r="A15" s="5" t="s">
        <v>10</v>
      </c>
      <c r="B15" s="18">
        <v>5</v>
      </c>
      <c r="C15" s="3" t="s">
        <v>25</v>
      </c>
      <c r="E15" s="8" t="s">
        <v>37</v>
      </c>
      <c r="F15" s="14">
        <f>F9-B14</f>
        <v>5.475813333333333</v>
      </c>
      <c r="G15" s="7" t="s">
        <v>1</v>
      </c>
    </row>
    <row r="16" spans="1:10" ht="41" x14ac:dyDescent="0.35">
      <c r="A16" s="5" t="s">
        <v>15</v>
      </c>
      <c r="B16" s="18">
        <v>90</v>
      </c>
      <c r="C16" s="3" t="s">
        <v>25</v>
      </c>
      <c r="E16" s="8" t="s">
        <v>38</v>
      </c>
      <c r="F16" s="9">
        <f>F15*B20*B21</f>
        <v>350.45205333333331</v>
      </c>
      <c r="G16" s="7" t="s">
        <v>1</v>
      </c>
    </row>
    <row r="17" spans="1:10" ht="30" customHeight="1" x14ac:dyDescent="0.35">
      <c r="A17" s="5" t="s">
        <v>16</v>
      </c>
      <c r="B17" s="18">
        <v>60</v>
      </c>
      <c r="C17" s="2" t="s">
        <v>1</v>
      </c>
      <c r="E17" s="11" t="s">
        <v>39</v>
      </c>
      <c r="F17" s="12">
        <f>F16*B23*B22</f>
        <v>10513.561600000001</v>
      </c>
      <c r="G17" s="13" t="s">
        <v>1</v>
      </c>
    </row>
    <row r="18" spans="1:10" ht="30" customHeight="1" x14ac:dyDescent="0.35">
      <c r="A18" s="5" t="s">
        <v>22</v>
      </c>
      <c r="B18" s="18">
        <v>30</v>
      </c>
      <c r="C18" s="3" t="s">
        <v>26</v>
      </c>
      <c r="E18" s="11" t="s">
        <v>40</v>
      </c>
      <c r="F18" s="12">
        <f>F17*2</f>
        <v>21027.123200000002</v>
      </c>
      <c r="G18" s="13" t="s">
        <v>1</v>
      </c>
    </row>
    <row r="19" spans="1:10" ht="15" customHeight="1" x14ac:dyDescent="0.35">
      <c r="A19" s="5" t="s">
        <v>17</v>
      </c>
      <c r="B19" s="18">
        <v>8</v>
      </c>
      <c r="C19" s="3" t="s">
        <v>27</v>
      </c>
      <c r="E19" s="21"/>
      <c r="F19" s="22"/>
      <c r="G19" s="23"/>
    </row>
    <row r="20" spans="1:10" ht="45" customHeight="1" x14ac:dyDescent="0.35">
      <c r="A20" s="5" t="s">
        <v>18</v>
      </c>
      <c r="B20" s="3">
        <f>B19*60/B18</f>
        <v>16</v>
      </c>
      <c r="C20" s="3" t="s">
        <v>28</v>
      </c>
      <c r="E20" s="34" t="s">
        <v>6</v>
      </c>
      <c r="F20" s="35"/>
      <c r="G20" s="36"/>
    </row>
    <row r="21" spans="1:10" ht="30" customHeight="1" x14ac:dyDescent="0.35">
      <c r="A21" s="5" t="s">
        <v>19</v>
      </c>
      <c r="B21" s="18">
        <v>4</v>
      </c>
      <c r="C21" s="3" t="s">
        <v>29</v>
      </c>
      <c r="E21" s="11" t="s">
        <v>41</v>
      </c>
      <c r="F21" s="15">
        <f>F17-((B21*B24)/2)</f>
        <v>10013.561600000001</v>
      </c>
      <c r="G21" s="13" t="s">
        <v>1</v>
      </c>
      <c r="H21" s="24"/>
      <c r="I21" s="24"/>
      <c r="J21" s="24"/>
    </row>
    <row r="22" spans="1:10" ht="30" customHeight="1" x14ac:dyDescent="0.35">
      <c r="A22" s="5" t="s">
        <v>20</v>
      </c>
      <c r="B22" s="18">
        <v>6</v>
      </c>
      <c r="C22" s="3" t="s">
        <v>30</v>
      </c>
      <c r="E22" s="11" t="s">
        <v>42</v>
      </c>
      <c r="F22" s="12">
        <f>F21*2</f>
        <v>20027.123200000002</v>
      </c>
      <c r="G22" s="13" t="s">
        <v>1</v>
      </c>
    </row>
    <row r="23" spans="1:10" ht="15" customHeight="1" x14ac:dyDescent="0.35">
      <c r="A23" s="5" t="s">
        <v>21</v>
      </c>
      <c r="B23" s="18">
        <v>5</v>
      </c>
      <c r="C23" s="3" t="s">
        <v>31</v>
      </c>
    </row>
    <row r="24" spans="1:10" ht="30" customHeight="1" x14ac:dyDescent="0.35">
      <c r="A24" s="28" t="s">
        <v>23</v>
      </c>
      <c r="B24" s="18">
        <v>250</v>
      </c>
      <c r="C24" s="2" t="s">
        <v>1</v>
      </c>
      <c r="E24" s="33" t="s">
        <v>43</v>
      </c>
      <c r="F24" s="33"/>
      <c r="G24" s="33"/>
    </row>
    <row r="25" spans="1:10" x14ac:dyDescent="0.35">
      <c r="E25" s="30"/>
      <c r="F25" s="30"/>
      <c r="G25" s="30"/>
    </row>
    <row r="27" spans="1:10" ht="15" customHeight="1" x14ac:dyDescent="0.35">
      <c r="A27" s="20" t="s">
        <v>0</v>
      </c>
      <c r="B27" s="19"/>
      <c r="C27" s="19"/>
      <c r="D27" s="19"/>
    </row>
  </sheetData>
  <mergeCells count="7">
    <mergeCell ref="A3:D3"/>
    <mergeCell ref="E25:G25"/>
    <mergeCell ref="A7:C7"/>
    <mergeCell ref="E7:G7"/>
    <mergeCell ref="E14:G14"/>
    <mergeCell ref="E24:G24"/>
    <mergeCell ref="E20:G20"/>
  </mergeCells>
  <pageMargins left="0.7" right="0.7" top="0.78740157499999996" bottom="0.78740157499999996" header="0.3" footer="0.3"/>
  <pageSetup paperSize="9" scale="76" orientation="portrait" r:id="rId1"/>
  <ignoredErrors>
    <ignoredError sqref="B9 F21:F22 F15:F18 F8:F12 B20 B11:B12 B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Value calculator HPW</vt:lpstr>
      <vt:lpstr>'Value calculator HPW'!Druckbereich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Hoppe, Dominik</dc:creator>
  <cp:lastModifiedBy>Schiffer, Greta-Sophie</cp:lastModifiedBy>
  <cp:lastPrinted>2019-04-02T08:22:17Z</cp:lastPrinted>
  <dcterms:created xsi:type="dcterms:W3CDTF">2019-02-13T15:17:04Z</dcterms:created>
  <dcterms:modified xsi:type="dcterms:W3CDTF">2025-08-01T09:15:21Z</dcterms:modified>
</cp:coreProperties>
</file>